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<sst xmlns="http://schemas.openxmlformats.org/spreadsheetml/2006/main" count="168" uniqueCount="162">
  <si>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</si>
  <si>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</si>
  <si>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</si>
  <si>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</si>
  <si>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</si>
  <si>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</si>
  <si>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</si>
  <si>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</si>
  <si>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</si>
  <si>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</si>
  <si>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</si>
  <si>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</si>
  <si>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</si>
  <si>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</si>
  <si>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</si>
  <si>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</si>
  <si>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</si>
  <si>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</si>
  <si>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</si>
  <si>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</si>
  <si>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</si>
  <si>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</si>
  <si>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</si>
  <si>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</si>
  <si>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</si>
  <si>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</si>
  <si>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</si>
  <si>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</si>
  <si>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</si>
  <si>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</si>
  <si>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</si>
  <si>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</si>
  <si>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</si>
  <si>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</si>
  <si>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</si>
  <si>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</si>
  <si>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</si>
  <si>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</si>
  <si>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</si>
  <si>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</si>
  <si>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</si>
  <si>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</si>
  <si>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</si>
  <si>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</si>
  <si>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</si>
  <si>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</si>
  <si>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</si>
  <si>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</si>
  <si>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</si>
  <si>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</si>
  <si>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</si>
  <si>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</si>
  <si>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</si>
  <si>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</si>
  <si>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</si>
  <si>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</si>
  <si>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</si>
  <si>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</si>
  <si>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</si>
  <si>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</si>
  <si>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</si>
  <si>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</si>
  <si>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</si>
  <si>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</si>
  <si>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</si>
  <si>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</si>
  <si>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</si>
  <si>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</si>
  <si>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</si>
  <si>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</si>
  <si>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</si>
  <si>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</si>
  <si>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</si>
  <si>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</si>
  <si>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</si>
  <si>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</si>
  <si>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</si>
  <si>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</si>
  <si>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</si>
  <si>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</si>
  <si>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</si>
  <si>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</si>
  <si>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</si>
  <si>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</si>
  <si>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</si>
  <si>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</si>
  <si>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</si>
  <si>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</si>
  <si>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</si>
  <si>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</si>
  <si>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</si>
  <si>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</si>
  <si>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</si>
  <si>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</si>
  <si>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</si>
  <si>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</si>
  <si>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</si>
  <si>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</si>
  <si>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</si>
  <si>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</si>
  <si>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</si>
  <si>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</si>
  <si>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</si>
  <si>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</si>
  <si>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</si>
  <si>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</si>
  <si>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</si>
  <si>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</si>
  <si>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</si>
  <si>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</si>
  <si>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</si>
  <si>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</si>
  <si>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</si>
  <si>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</si>
  <si>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</si>
  <si>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</si>
  <si>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</si>
  <si>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</si>
  <si>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</si>
  <si>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</si>
  <si>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</si>
  <si>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</si>
  <si>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</si>
  <si>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</si>
  <si>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</si>
  <si>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</si>
  <si>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</si>
  <si>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</si>
  <si>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</si>
  <si>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</si>
  <si>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</si>
  <si>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</si>
  <si>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</si>
  <si>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</si>
  <si>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</si>
  <si>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</si>
  <si>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</si>
  <si>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</si>
  <si>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</si>
  <si>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</si>
  <si>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</si>
  <si>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</si>
  <si>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</si>
  <si>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</si>
  <si>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2020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</si>
  <si>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</si>
  <si>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</si>
  <si>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</si>
  <si>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</si>
  <si>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46</t>
  </si>
  <si>
    <t>0410</t>
  </si>
  <si>
    <t>Связь и информатика</t>
  </si>
  <si>
    <t>0310</t>
  </si>
  <si>
    <t>Обеспечение пожарной безопасности</t>
  </si>
  <si>
    <t>47</t>
  </si>
  <si>
    <t>48</t>
  </si>
  <si>
    <t>Массовый спорт</t>
  </si>
  <si>
    <t>1102</t>
  </si>
  <si>
    <t>Благоустройство</t>
  </si>
  <si>
    <t>0503</t>
  </si>
  <si>
    <t>Приложение 3</t>
  </si>
  <si>
    <t xml:space="preserve">    от  26.12.2019      № 52-287р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</si>
</sst>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160</v>
      </c>
      <c r="E1" s="30"/>
      <c r="F1" s="30"/>
    </row>
    <row r="2" spans="1:6" ht="63.75" customHeight="1">
      <c r="A2" s="2"/>
      <c r="C2" s="1"/>
      <c r="D2" s="31" t="s">
        <v>148</v>
      </c>
      <c r="E2" s="31"/>
      <c r="F2" s="31"/>
    </row>
    <row r="3" spans="4:6" ht="15.75">
      <c r="D3" s="21" t="s">
        <v>161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145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146</v>
      </c>
      <c r="E8" s="10" t="s">
        <v>144</v>
      </c>
      <c r="F8" s="10" t="s">
        <v>147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45338.63</v>
      </c>
      <c r="E10" s="22">
        <f>E11+E12+E13+E15+E16+E17+E14</f>
        <v>22194.68</v>
      </c>
      <c r="F10" s="22">
        <f>F11+F12+F13+F15+F16+F17+F14</f>
        <v>16736.91</v>
      </c>
    </row>
    <row r="11" spans="1:7" ht="63">
      <c r="A11" s="13" t="s">
        <v>1</v>
      </c>
      <c r="B11" s="14" t="s">
        <v>76</v>
      </c>
      <c r="C11" s="19" t="s">
        <v>4</v>
      </c>
      <c r="D11" s="22">
        <f>1435.83+284.59+40.35-200.93</f>
        <v>1559.8399999999997</v>
      </c>
      <c r="E11" s="22">
        <v>1165.1</v>
      </c>
      <c r="F11" s="22">
        <v>1154.6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f>1898.88+9.17+35.96-217.28</f>
        <v>1726.7300000000002</v>
      </c>
      <c r="E12" s="22">
        <v>898.7</v>
      </c>
      <c r="F12" s="22">
        <v>898.7</v>
      </c>
      <c r="J12" t="s">
        <v>139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23073.73+9101.87+0.01+116.66+200+2200-1671.16-502.11-5371.53+481.07+301.36</f>
        <v>27929.899999999994</v>
      </c>
      <c r="E13" s="22">
        <v>10285.54</v>
      </c>
      <c r="F13" s="22">
        <v>4841.17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f>1.8+3.4</f>
        <v>5.2</v>
      </c>
      <c r="E14" s="22">
        <v>2.9</v>
      </c>
      <c r="F14" s="22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f>581.49+6492.94+11.19+106.92+1636.45+13.89+2963.8+101.1-2143.08-1700</f>
        <v>8064.700000000001</v>
      </c>
      <c r="E15" s="22">
        <f>500+6207.94</f>
        <v>6707.94</v>
      </c>
      <c r="F15" s="22">
        <f>500+6207.94</f>
        <v>6707.94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f>300-2-43</f>
        <v>255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f>4997.1+27.4+1812.92-966.38+0.2-2.43-71.55</f>
        <v>5797.259999999999</v>
      </c>
      <c r="E17" s="22">
        <f>2807.1+27.4</f>
        <v>2834.5</v>
      </c>
      <c r="F17" s="22">
        <f>2807.1+27.4</f>
        <v>2834.5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853.6999999999999</v>
      </c>
      <c r="E18" s="22">
        <f>E19</f>
        <v>788.5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f>756.3+97.4</f>
        <v>853.6999999999999</v>
      </c>
      <c r="E19" s="22">
        <v>788.5</v>
      </c>
      <c r="F19" s="22">
        <v>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4376.099999999999</v>
      </c>
      <c r="E20" s="22">
        <f>E21+E23+E22</f>
        <v>3510</v>
      </c>
      <c r="F20" s="22">
        <f>F21+F23+F22</f>
        <v>3510</v>
      </c>
    </row>
    <row r="21" spans="1:6" ht="63">
      <c r="A21" s="13" t="s">
        <v>95</v>
      </c>
      <c r="B21" s="14" t="s">
        <v>79</v>
      </c>
      <c r="C21" s="19" t="s">
        <v>21</v>
      </c>
      <c r="D21" s="22">
        <f>3553.66+214.36+24.73+328.69</f>
        <v>4121.44</v>
      </c>
      <c r="E21" s="22">
        <v>3500</v>
      </c>
      <c r="F21" s="22">
        <v>3500</v>
      </c>
    </row>
    <row r="22" spans="1:6" ht="31.5">
      <c r="A22" s="13" t="s">
        <v>96</v>
      </c>
      <c r="B22" s="14" t="s">
        <v>153</v>
      </c>
      <c r="C22" s="19" t="s">
        <v>152</v>
      </c>
      <c r="D22" s="22">
        <v>244.66</v>
      </c>
      <c r="E22" s="22">
        <v>0</v>
      </c>
      <c r="F22" s="22">
        <v>0</v>
      </c>
    </row>
    <row r="23" spans="1:6" ht="47.25">
      <c r="A23" s="13" t="s">
        <v>97</v>
      </c>
      <c r="B23" s="14" t="s">
        <v>135</v>
      </c>
      <c r="C23" s="19" t="s">
        <v>136</v>
      </c>
      <c r="D23" s="22">
        <v>10</v>
      </c>
      <c r="E23" s="22">
        <v>10</v>
      </c>
      <c r="F23" s="22">
        <v>10</v>
      </c>
    </row>
    <row r="24" spans="1:6" ht="15.75">
      <c r="A24" s="13" t="s">
        <v>98</v>
      </c>
      <c r="B24" s="14" t="s">
        <v>80</v>
      </c>
      <c r="C24" s="19" t="s">
        <v>22</v>
      </c>
      <c r="D24" s="22">
        <f>D25+D26+D27+D29+D28</f>
        <v>52282.509999999995</v>
      </c>
      <c r="E24" s="22">
        <f>E25+E26+E27+E29</f>
        <v>10919.8</v>
      </c>
      <c r="F24" s="22">
        <f>F25+F26+F27+F29</f>
        <v>10930.3</v>
      </c>
    </row>
    <row r="25" spans="1:6" ht="15.75">
      <c r="A25" s="11" t="s">
        <v>99</v>
      </c>
      <c r="B25" s="14" t="s">
        <v>23</v>
      </c>
      <c r="C25" s="19" t="s">
        <v>24</v>
      </c>
      <c r="D25" s="22">
        <f>2345.4+22.38</f>
        <v>2367.78</v>
      </c>
      <c r="E25" s="22">
        <v>2345.4</v>
      </c>
      <c r="F25" s="22">
        <v>2345.4</v>
      </c>
    </row>
    <row r="26" spans="1:6" ht="15.75">
      <c r="A26" s="13" t="s">
        <v>100</v>
      </c>
      <c r="B26" s="14" t="s">
        <v>25</v>
      </c>
      <c r="C26" s="19" t="s">
        <v>26</v>
      </c>
      <c r="D26" s="22">
        <f>8208+-328.77</f>
        <v>7879.23</v>
      </c>
      <c r="E26" s="22">
        <v>8208</v>
      </c>
      <c r="F26" s="22">
        <v>8208</v>
      </c>
    </row>
    <row r="27" spans="1:6" ht="31.5">
      <c r="A27" s="13" t="s">
        <v>101</v>
      </c>
      <c r="B27" s="14" t="s">
        <v>27</v>
      </c>
      <c r="C27" s="19" t="s">
        <v>28</v>
      </c>
      <c r="D27" s="22">
        <f>72.4+8500+209.3+3125.1+12531.41+3966.8</f>
        <v>28405.01</v>
      </c>
      <c r="E27" s="22">
        <v>77.3</v>
      </c>
      <c r="F27" s="22">
        <v>87.8</v>
      </c>
    </row>
    <row r="28" spans="1:6" ht="15.75">
      <c r="A28" s="13" t="s">
        <v>102</v>
      </c>
      <c r="B28" s="14" t="s">
        <v>151</v>
      </c>
      <c r="C28" s="19" t="s">
        <v>150</v>
      </c>
      <c r="D28" s="22">
        <f>0.9+448.21</f>
        <v>449.10999999999996</v>
      </c>
      <c r="E28" s="22">
        <v>0</v>
      </c>
      <c r="F28" s="22">
        <v>0</v>
      </c>
    </row>
    <row r="29" spans="1:6" ht="31.5">
      <c r="A29" s="11" t="s">
        <v>103</v>
      </c>
      <c r="B29" s="14" t="s">
        <v>29</v>
      </c>
      <c r="C29" s="19" t="s">
        <v>30</v>
      </c>
      <c r="D29" s="22">
        <f>289.1+250+13890.17+502.11-1500-250</f>
        <v>13181.380000000001</v>
      </c>
      <c r="E29" s="22">
        <v>289.1</v>
      </c>
      <c r="F29" s="22">
        <v>289.1</v>
      </c>
    </row>
    <row r="30" spans="1:6" ht="31.5">
      <c r="A30" s="13" t="s">
        <v>104</v>
      </c>
      <c r="B30" s="14" t="s">
        <v>81</v>
      </c>
      <c r="C30" s="19" t="s">
        <v>31</v>
      </c>
      <c r="D30" s="22">
        <f>D31+D33+D32</f>
        <v>10435.41</v>
      </c>
      <c r="E30" s="22">
        <f>E31+E33</f>
        <v>3650.2</v>
      </c>
      <c r="F30" s="22">
        <f>F31+F33</f>
        <v>3650.2</v>
      </c>
    </row>
    <row r="31" spans="1:6" ht="15.75">
      <c r="A31" s="13" t="s">
        <v>105</v>
      </c>
      <c r="B31" s="14" t="s">
        <v>32</v>
      </c>
      <c r="C31" s="19" t="s">
        <v>33</v>
      </c>
      <c r="D31" s="22">
        <f>1780.1+1780.1+179.1</f>
        <v>3739.2999999999997</v>
      </c>
      <c r="E31" s="22">
        <f>1780.1+1780.1</f>
        <v>3560.2</v>
      </c>
      <c r="F31" s="22">
        <f>1780.1+1780.1</f>
        <v>3560.2</v>
      </c>
    </row>
    <row r="32" spans="1:6" ht="15.75">
      <c r="A32" s="13"/>
      <c r="B32" s="14" t="s">
        <v>158</v>
      </c>
      <c r="C32" s="19" t="s">
        <v>159</v>
      </c>
      <c r="D32" s="22">
        <v>1070.44</v>
      </c>
      <c r="E32" s="22">
        <v>0</v>
      </c>
      <c r="F32" s="22">
        <v>0</v>
      </c>
    </row>
    <row r="33" spans="1:6" ht="31.5">
      <c r="A33" s="11" t="s">
        <v>106</v>
      </c>
      <c r="B33" s="14" t="s">
        <v>34</v>
      </c>
      <c r="C33" s="19" t="s">
        <v>35</v>
      </c>
      <c r="D33" s="22">
        <f>500+5260-134.33</f>
        <v>5625.67</v>
      </c>
      <c r="E33" s="22">
        <v>90</v>
      </c>
      <c r="F33" s="22">
        <v>90</v>
      </c>
    </row>
    <row r="34" spans="1:6" ht="15.75">
      <c r="A34" s="11" t="s">
        <v>107</v>
      </c>
      <c r="B34" s="14" t="s">
        <v>131</v>
      </c>
      <c r="C34" s="19" t="s">
        <v>133</v>
      </c>
      <c r="D34" s="22">
        <f>D35</f>
        <v>0</v>
      </c>
      <c r="E34" s="22">
        <f>E35</f>
        <v>33.5</v>
      </c>
      <c r="F34" s="22">
        <f>F35</f>
        <v>4.5</v>
      </c>
    </row>
    <row r="35" spans="1:6" ht="31.5">
      <c r="A35" s="11" t="s">
        <v>108</v>
      </c>
      <c r="B35" s="14" t="s">
        <v>132</v>
      </c>
      <c r="C35" s="19" t="s">
        <v>134</v>
      </c>
      <c r="D35" s="22">
        <v>0</v>
      </c>
      <c r="E35" s="22">
        <v>33.5</v>
      </c>
      <c r="F35" s="22">
        <v>4.5</v>
      </c>
    </row>
    <row r="36" spans="1:6" ht="15.75">
      <c r="A36" s="13" t="s">
        <v>109</v>
      </c>
      <c r="B36" s="14" t="s">
        <v>82</v>
      </c>
      <c r="C36" s="19" t="s">
        <v>36</v>
      </c>
      <c r="D36" s="22">
        <f>D37+D38+D40+D41+D39</f>
        <v>287273.04000000004</v>
      </c>
      <c r="E36" s="22">
        <f>E37+E38+E39+E40+E41</f>
        <v>222394.37000000002</v>
      </c>
      <c r="F36" s="22">
        <f>F37+F38+F39+F40+F41</f>
        <v>222394.37000000002</v>
      </c>
    </row>
    <row r="37" spans="1:6" ht="19.5" customHeight="1">
      <c r="A37" s="13" t="s">
        <v>110</v>
      </c>
      <c r="B37" s="14" t="s">
        <v>37</v>
      </c>
      <c r="C37" s="19" t="s">
        <v>38</v>
      </c>
      <c r="D37" s="22">
        <f>41304.46+2446.92+1709.7+2356.2+2224.28-1401.36</f>
        <v>48640.19999999999</v>
      </c>
      <c r="E37" s="22">
        <v>36482.91</v>
      </c>
      <c r="F37" s="22">
        <v>36482.91</v>
      </c>
    </row>
    <row r="38" spans="1:6" ht="15" customHeight="1">
      <c r="A38" s="11" t="s">
        <v>111</v>
      </c>
      <c r="B38" s="14" t="s">
        <v>39</v>
      </c>
      <c r="C38" s="19" t="s">
        <v>40</v>
      </c>
      <c r="D38" s="22">
        <f>162352.13+5150.08-1272.9+1050.6+8735.6+13652.57+9501.67</f>
        <v>199169.75000000003</v>
      </c>
      <c r="E38" s="22">
        <f>156400.85+261.62</f>
        <v>156662.47</v>
      </c>
      <c r="F38" s="22">
        <f>156400.85+261.62</f>
        <v>156662.47</v>
      </c>
    </row>
    <row r="39" spans="1:6" ht="15" customHeight="1">
      <c r="A39" s="11" t="s">
        <v>112</v>
      </c>
      <c r="B39" s="14" t="s">
        <v>142</v>
      </c>
      <c r="C39" s="19" t="s">
        <v>141</v>
      </c>
      <c r="D39" s="22">
        <f>1389.73+5116.49+36.62+45.9+102.3+1584.5+105+771.05+430.47+1002.84-19.22+1629.53</f>
        <v>12195.21</v>
      </c>
      <c r="E39" s="22">
        <f>1327.4+4781.13</f>
        <v>6108.530000000001</v>
      </c>
      <c r="F39" s="22">
        <f>1327.4+4781.13</f>
        <v>6108.530000000001</v>
      </c>
    </row>
    <row r="40" spans="1:6" ht="15.75">
      <c r="A40" s="13" t="s">
        <v>113</v>
      </c>
      <c r="B40" s="14" t="s">
        <v>143</v>
      </c>
      <c r="C40" s="19" t="s">
        <v>41</v>
      </c>
      <c r="D40" s="22">
        <f>2293.67+1825.2+150+48.58+30.56+141.69+20-34.18-154.91+35-218.79</f>
        <v>4136.82</v>
      </c>
      <c r="E40" s="22">
        <f>1338.81+1825.2</f>
        <v>3164.01</v>
      </c>
      <c r="F40" s="22">
        <f>1338.81+1825.2</f>
        <v>3164.01</v>
      </c>
    </row>
    <row r="41" spans="1:6" ht="31.5">
      <c r="A41" s="13" t="s">
        <v>114</v>
      </c>
      <c r="B41" s="14" t="s">
        <v>42</v>
      </c>
      <c r="C41" s="19" t="s">
        <v>43</v>
      </c>
      <c r="D41" s="22">
        <f>22908.38+35.2+153.01-553.04+520.11+67.4</f>
        <v>23131.06</v>
      </c>
      <c r="E41" s="22">
        <f>20238.07-261.62</f>
        <v>19976.45</v>
      </c>
      <c r="F41" s="22">
        <f>20238.07-261.62</f>
        <v>19976.45</v>
      </c>
    </row>
    <row r="42" spans="1:6" ht="15.75">
      <c r="A42" s="11" t="s">
        <v>115</v>
      </c>
      <c r="B42" s="14" t="s">
        <v>83</v>
      </c>
      <c r="C42" s="19" t="s">
        <v>44</v>
      </c>
      <c r="D42" s="22">
        <f>D43+D44</f>
        <v>65009.68999999999</v>
      </c>
      <c r="E42" s="22">
        <f>E43+E44</f>
        <v>49653.52</v>
      </c>
      <c r="F42" s="22">
        <f>F43+F44</f>
        <v>49653.52</v>
      </c>
    </row>
    <row r="43" spans="1:6" ht="15.75">
      <c r="A43" s="13" t="s">
        <v>116</v>
      </c>
      <c r="B43" s="14" t="s">
        <v>45</v>
      </c>
      <c r="C43" s="19" t="s">
        <v>46</v>
      </c>
      <c r="D43" s="22">
        <f>38380.81+4203.23-103.6+436.67+371.9+5405.67-365.46</f>
        <v>48329.219999999994</v>
      </c>
      <c r="E43" s="22">
        <v>36453.34</v>
      </c>
      <c r="F43" s="22">
        <v>36453.34</v>
      </c>
    </row>
    <row r="44" spans="1:6" ht="31.5">
      <c r="A44" s="13" t="s">
        <v>117</v>
      </c>
      <c r="B44" s="14" t="s">
        <v>47</v>
      </c>
      <c r="C44" s="19" t="s">
        <v>48</v>
      </c>
      <c r="D44" s="22">
        <f>14236.03+1033.59-103.39+749.97+547.26+217.01</f>
        <v>16680.469999999998</v>
      </c>
      <c r="E44" s="22">
        <v>13200.18</v>
      </c>
      <c r="F44" s="22">
        <v>13200.18</v>
      </c>
    </row>
    <row r="45" spans="1:6" ht="15.75">
      <c r="A45" s="11" t="s">
        <v>118</v>
      </c>
      <c r="B45" s="14" t="s">
        <v>84</v>
      </c>
      <c r="C45" s="19" t="s">
        <v>49</v>
      </c>
      <c r="D45" s="22">
        <f>D46</f>
        <v>135.28</v>
      </c>
      <c r="E45" s="22">
        <f>E46</f>
        <v>136.8</v>
      </c>
      <c r="F45" s="22">
        <f>F46</f>
        <v>136.8</v>
      </c>
    </row>
    <row r="46" spans="1:6" ht="31.5">
      <c r="A46" s="13" t="s">
        <v>119</v>
      </c>
      <c r="B46" s="14" t="s">
        <v>85</v>
      </c>
      <c r="C46" s="19" t="s">
        <v>50</v>
      </c>
      <c r="D46" s="22">
        <f>72.4+64.4-1.52</f>
        <v>135.28</v>
      </c>
      <c r="E46" s="22">
        <f>72.4+64.4</f>
        <v>136.8</v>
      </c>
      <c r="F46" s="22">
        <f>72.4+64.4</f>
        <v>136.8</v>
      </c>
    </row>
    <row r="47" spans="1:6" ht="15.75">
      <c r="A47" s="13" t="s">
        <v>120</v>
      </c>
      <c r="B47" s="14" t="s">
        <v>86</v>
      </c>
      <c r="C47" s="19" t="s">
        <v>51</v>
      </c>
      <c r="D47" s="22">
        <f>D48+D49+D50+D51+D52</f>
        <v>36093.93</v>
      </c>
      <c r="E47" s="22">
        <f>E48+E49+E50+E51+E52</f>
        <v>30442.3</v>
      </c>
      <c r="F47" s="22">
        <f>F48+F49+F50+F51+F52</f>
        <v>30442.3</v>
      </c>
    </row>
    <row r="48" spans="1:6" ht="15.75">
      <c r="A48" s="11" t="s">
        <v>121</v>
      </c>
      <c r="B48" s="14" t="s">
        <v>52</v>
      </c>
      <c r="C48" s="19" t="s">
        <v>53</v>
      </c>
      <c r="D48" s="22">
        <f>516+19.5+50.14</f>
        <v>585.64</v>
      </c>
      <c r="E48" s="22">
        <v>516</v>
      </c>
      <c r="F48" s="22">
        <v>516</v>
      </c>
    </row>
    <row r="49" spans="1:6" ht="19.5" customHeight="1">
      <c r="A49" s="13" t="s">
        <v>122</v>
      </c>
      <c r="B49" s="14" t="s">
        <v>54</v>
      </c>
      <c r="C49" s="19" t="s">
        <v>55</v>
      </c>
      <c r="D49" s="22">
        <f>18021+1020+1900+232.8+317.4</f>
        <v>21491.2</v>
      </c>
      <c r="E49" s="22">
        <v>18021</v>
      </c>
      <c r="F49" s="22">
        <v>18021</v>
      </c>
    </row>
    <row r="50" spans="1:6" ht="15.75">
      <c r="A50" s="13" t="s">
        <v>123</v>
      </c>
      <c r="B50" s="14" t="s">
        <v>56</v>
      </c>
      <c r="C50" s="19" t="s">
        <v>57</v>
      </c>
      <c r="D50" s="22">
        <f>108.1+300+5914.4-82.6+237.2+5.97+81.67+335.37+1130.5-18.2</f>
        <v>8012.41</v>
      </c>
      <c r="E50" s="22">
        <f>108.1+300+5914.4</f>
        <v>6322.5</v>
      </c>
      <c r="F50" s="22">
        <f>108.1+300+5914.4</f>
        <v>6322.5</v>
      </c>
    </row>
    <row r="51" spans="1:6" ht="15.75">
      <c r="A51" s="11" t="s">
        <v>124</v>
      </c>
      <c r="B51" s="14" t="s">
        <v>58</v>
      </c>
      <c r="C51" s="19" t="s">
        <v>59</v>
      </c>
      <c r="D51" s="22">
        <f>1241.3+885.2+144.9-61.7</f>
        <v>2209.7000000000003</v>
      </c>
      <c r="E51" s="22">
        <v>2126.5</v>
      </c>
      <c r="F51" s="22">
        <v>2126.5</v>
      </c>
    </row>
    <row r="52" spans="1:6" ht="31.5">
      <c r="A52" s="13" t="s">
        <v>127</v>
      </c>
      <c r="B52" s="14" t="s">
        <v>60</v>
      </c>
      <c r="C52" s="19" t="s">
        <v>61</v>
      </c>
      <c r="D52" s="22">
        <f>3456.3+10.5+2.98+5.9+319.3</f>
        <v>3794.9800000000005</v>
      </c>
      <c r="E52" s="22">
        <v>3456.3</v>
      </c>
      <c r="F52" s="22">
        <v>3456.3</v>
      </c>
    </row>
    <row r="53" spans="1:6" ht="31.5">
      <c r="A53" s="13" t="s">
        <v>130</v>
      </c>
      <c r="B53" s="14" t="s">
        <v>87</v>
      </c>
      <c r="C53" s="19" t="s">
        <v>62</v>
      </c>
      <c r="D53" s="22">
        <f>D54+D55</f>
        <v>18326.41</v>
      </c>
      <c r="E53" s="22">
        <f>E54</f>
        <v>7366.1</v>
      </c>
      <c r="F53" s="22">
        <f>F54</f>
        <v>7366.1</v>
      </c>
    </row>
    <row r="54" spans="1:6" ht="15.75">
      <c r="A54" s="11" t="s">
        <v>137</v>
      </c>
      <c r="B54" s="14" t="s">
        <v>63</v>
      </c>
      <c r="C54" s="19" t="s">
        <v>64</v>
      </c>
      <c r="D54" s="22">
        <f>8397.09+1019.28+207+5971.9+350+648-2442.57+743.71</f>
        <v>14894.41</v>
      </c>
      <c r="E54" s="22">
        <v>7366.1</v>
      </c>
      <c r="F54" s="22">
        <v>7366.1</v>
      </c>
    </row>
    <row r="55" spans="1:6" ht="15.75">
      <c r="A55" s="11"/>
      <c r="B55" s="14" t="s">
        <v>156</v>
      </c>
      <c r="C55" s="19" t="s">
        <v>157</v>
      </c>
      <c r="D55" s="22">
        <v>3432</v>
      </c>
      <c r="E55" s="22">
        <v>0</v>
      </c>
      <c r="F55" s="22">
        <v>0</v>
      </c>
    </row>
    <row r="56" spans="1:6" ht="78.75">
      <c r="A56" s="13" t="s">
        <v>138</v>
      </c>
      <c r="B56" s="14" t="s">
        <v>140</v>
      </c>
      <c r="C56" s="19" t="s">
        <v>65</v>
      </c>
      <c r="D56" s="22">
        <f>D57+D58+D59</f>
        <v>74318.03</v>
      </c>
      <c r="E56" s="22">
        <f>E57+E58+E59</f>
        <v>54551.99</v>
      </c>
      <c r="F56" s="22">
        <f>F57+F58+F59</f>
        <v>54253.35</v>
      </c>
    </row>
    <row r="57" spans="1:6" ht="18" customHeight="1">
      <c r="A57" s="13" t="s">
        <v>149</v>
      </c>
      <c r="B57" s="14" t="s">
        <v>71</v>
      </c>
      <c r="C57" s="19" t="s">
        <v>72</v>
      </c>
      <c r="D57" s="22">
        <v>31144.95</v>
      </c>
      <c r="E57" s="22">
        <v>30276.12</v>
      </c>
      <c r="F57" s="22">
        <v>30535.07</v>
      </c>
    </row>
    <row r="58" spans="1:6" ht="0.75" customHeight="1" hidden="1">
      <c r="A58" s="11" t="s">
        <v>137</v>
      </c>
      <c r="B58" s="14" t="s">
        <v>73</v>
      </c>
      <c r="C58" s="19" t="s">
        <v>74</v>
      </c>
      <c r="D58" s="22"/>
      <c r="E58" s="22"/>
      <c r="F58" s="22"/>
    </row>
    <row r="59" spans="1:6" ht="36.75" customHeight="1">
      <c r="A59" s="11" t="s">
        <v>154</v>
      </c>
      <c r="B59" s="23" t="s">
        <v>125</v>
      </c>
      <c r="C59" s="19" t="s">
        <v>126</v>
      </c>
      <c r="D59" s="22">
        <f>23668.92+150+1457+195.95+2440+7981.7+5042.35+2237.16</f>
        <v>43173.08</v>
      </c>
      <c r="E59" s="22">
        <v>24275.87</v>
      </c>
      <c r="F59" s="22">
        <v>23718.28</v>
      </c>
    </row>
    <row r="60" spans="1:6" ht="33" customHeight="1">
      <c r="A60" s="13" t="s">
        <v>155</v>
      </c>
      <c r="B60" s="14" t="s">
        <v>70</v>
      </c>
      <c r="C60" s="19"/>
      <c r="D60" s="22"/>
      <c r="E60" s="22">
        <v>9277</v>
      </c>
      <c r="F60" s="22">
        <v>12834</v>
      </c>
    </row>
    <row r="61" spans="1:6" ht="15.75">
      <c r="A61" s="28" t="s">
        <v>66</v>
      </c>
      <c r="B61" s="29"/>
      <c r="C61" s="24"/>
      <c r="D61" s="25">
        <f>D10+D18+D20+D24+D30+D36+D42+D45+D47+D53+D56+D34</f>
        <v>594442.73</v>
      </c>
      <c r="E61" s="25">
        <f>E10+E18+E20+E24+E30+E36+E42+E45+E47+E53+E56+E60+E34</f>
        <v>414918.76</v>
      </c>
      <c r="F61" s="25">
        <f>F10+F18+F20+F24+F30+F36+F42+F45+F47+F53+F56+F60+F34</f>
        <v>411912.35</v>
      </c>
    </row>
  </sheetData>
  <sheetProtection/>
  <mergeCells count="4">
    <mergeCell ref="A5:F5"/>
    <mergeCell ref="A61:B61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2019-11-08T08:51:01Z</cp:lastPrinted>
  <dcterms:created xsi:type="dcterms:W3CDTF">2012-04-27T13:41:15Z</dcterms:created>
  <dcterms:modified xsi:type="dcterms:W3CDTF">2019-12-26T09:47:58Z</dcterms:modified>
  <cp:category/>
  <cp:version/>
  <cp:contentType/>
  <cp:contentStatus/>
</cp:coreProperties>
</file>